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250" windowHeight="1207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AH2" i="1"/>
  <c r="AH3"/>
  <c r="AH4"/>
  <c r="AH5"/>
  <c r="AH6"/>
  <c r="AH7"/>
  <c r="AH8"/>
  <c r="AH9"/>
  <c r="AH10"/>
  <c r="AH11"/>
  <c r="AH12"/>
  <c r="AH13"/>
  <c r="AH14"/>
  <c r="AH15"/>
  <c r="AH16"/>
  <c r="AH17"/>
  <c r="AI2"/>
  <c r="AJ2" s="1"/>
  <c r="AK2" s="1"/>
  <c r="K2" s="1"/>
  <c r="Z2" s="1"/>
  <c r="AI3"/>
  <c r="AI4"/>
  <c r="AJ4" s="1"/>
  <c r="AK4" s="1"/>
  <c r="K4" s="1"/>
  <c r="Z4" s="1"/>
  <c r="AI5"/>
  <c r="AI6"/>
  <c r="AJ6" s="1"/>
  <c r="AK6" s="1"/>
  <c r="K6" s="1"/>
  <c r="Z6" s="1"/>
  <c r="AI7"/>
  <c r="AI8"/>
  <c r="AJ8" s="1"/>
  <c r="AK8" s="1"/>
  <c r="K8" s="1"/>
  <c r="Z8" s="1"/>
  <c r="AI9"/>
  <c r="AI10"/>
  <c r="AJ10" s="1"/>
  <c r="AK10" s="1"/>
  <c r="K10" s="1"/>
  <c r="Z10" s="1"/>
  <c r="AI11"/>
  <c r="AI12"/>
  <c r="AJ12" s="1"/>
  <c r="AK12" s="1"/>
  <c r="K12" s="1"/>
  <c r="Z12" s="1"/>
  <c r="AI13"/>
  <c r="AI14"/>
  <c r="AJ14" s="1"/>
  <c r="AK14" s="1"/>
  <c r="K14" s="1"/>
  <c r="Z14" s="1"/>
  <c r="AI15"/>
  <c r="AI16"/>
  <c r="AJ16" s="1"/>
  <c r="AK16" s="1"/>
  <c r="K16" s="1"/>
  <c r="Z16" s="1"/>
  <c r="AI17"/>
  <c r="AJ17" l="1"/>
  <c r="AK17" s="1"/>
  <c r="K17" s="1"/>
  <c r="Z17" s="1"/>
  <c r="AJ15"/>
  <c r="AK15" s="1"/>
  <c r="K15" s="1"/>
  <c r="Z15" s="1"/>
  <c r="AD15" s="1"/>
  <c r="AJ13"/>
  <c r="AK13" s="1"/>
  <c r="K13" s="1"/>
  <c r="Z13" s="1"/>
  <c r="AJ11"/>
  <c r="AK11" s="1"/>
  <c r="K11" s="1"/>
  <c r="Z11" s="1"/>
  <c r="AD11" s="1"/>
  <c r="AJ9"/>
  <c r="AK9" s="1"/>
  <c r="K9" s="1"/>
  <c r="Z9" s="1"/>
  <c r="AJ7"/>
  <c r="AK7" s="1"/>
  <c r="K7" s="1"/>
  <c r="Z7" s="1"/>
  <c r="AD7" s="1"/>
  <c r="AJ5"/>
  <c r="AK5" s="1"/>
  <c r="K5" s="1"/>
  <c r="Z5" s="1"/>
  <c r="AJ3"/>
  <c r="AK3" s="1"/>
  <c r="K3" s="1"/>
  <c r="Z3" s="1"/>
  <c r="AD3" s="1"/>
  <c r="AE17"/>
  <c r="AC17"/>
  <c r="AB17"/>
  <c r="AD17"/>
  <c r="AA17"/>
  <c r="AE15"/>
  <c r="AA15"/>
  <c r="AB15"/>
  <c r="AE13"/>
  <c r="AC13"/>
  <c r="AD13"/>
  <c r="AB13"/>
  <c r="AA13"/>
  <c r="AE11"/>
  <c r="AB11"/>
  <c r="AC11"/>
  <c r="AE9"/>
  <c r="AD9"/>
  <c r="AC9"/>
  <c r="AB9"/>
  <c r="AA9"/>
  <c r="AE7"/>
  <c r="AB7"/>
  <c r="AA7"/>
  <c r="AE5"/>
  <c r="AA5"/>
  <c r="AD5"/>
  <c r="AC5"/>
  <c r="AB5"/>
  <c r="AE3"/>
  <c r="AC3"/>
  <c r="AA3"/>
  <c r="AE16"/>
  <c r="AD16"/>
  <c r="AC16"/>
  <c r="AB16"/>
  <c r="AA16"/>
  <c r="AE14"/>
  <c r="AD14"/>
  <c r="AC14"/>
  <c r="AB14"/>
  <c r="AA14"/>
  <c r="AE12"/>
  <c r="AD12"/>
  <c r="AC12"/>
  <c r="AB12"/>
  <c r="AA12"/>
  <c r="AE10"/>
  <c r="AD10"/>
  <c r="AC10"/>
  <c r="AB10"/>
  <c r="AA10"/>
  <c r="AE8"/>
  <c r="AD8"/>
  <c r="AC8"/>
  <c r="AB8"/>
  <c r="AA8"/>
  <c r="AE6"/>
  <c r="AD6"/>
  <c r="AC6"/>
  <c r="AB6"/>
  <c r="AA6"/>
  <c r="AE4"/>
  <c r="AD4"/>
  <c r="AC4"/>
  <c r="AB4"/>
  <c r="AA4"/>
  <c r="AE2"/>
  <c r="AD2"/>
  <c r="AC2"/>
  <c r="AB2"/>
  <c r="AA2"/>
  <c r="AB3" l="1"/>
  <c r="AC7"/>
  <c r="AA11"/>
  <c r="AC15"/>
</calcChain>
</file>

<file path=xl/sharedStrings.xml><?xml version="1.0" encoding="utf-8"?>
<sst xmlns="http://schemas.openxmlformats.org/spreadsheetml/2006/main" count="154" uniqueCount="102">
  <si>
    <t>Α/Α</t>
  </si>
  <si>
    <t>ΕΠΩΝΥΜΟ</t>
  </si>
  <si>
    <t>ΟΝΟΜΑ</t>
  </si>
  <si>
    <t>ΠΑΤΡΩΝΥΜΟ</t>
  </si>
  <si>
    <t>ΣΧΟΛΕΙΟ ΟΡΓΑΝΙΚΗΣ</t>
  </si>
  <si>
    <t>ΑΜ</t>
  </si>
  <si>
    <t>ΚΛΑΔΟΣ</t>
  </si>
  <si>
    <t>ΕΤΗ ΥΠΗΡΕΣΙΑΣ</t>
  </si>
  <si>
    <t>ΜΗΝΕΣ ΥΠΗΡΕΣΙΑΣ</t>
  </si>
  <si>
    <t>ΗΜΕΡΕΣ ΥΠΗΡΕΣΙΑΣ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</si>
  <si>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</si>
  <si>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</si>
  <si>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</si>
  <si>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</si>
  <si>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</si>
  <si>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</si>
  <si>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ΕΞΩΣΩΜΑΤΙΚΗ</t>
  </si>
  <si>
    <t>ΜΕΤΑΠΤΥΧΙΑΚΟ</t>
  </si>
  <si>
    <t>ΜΕΤΑΠΤΥΧ. ΣΤΟ ΔΗΜΟ</t>
  </si>
  <si>
    <t>ΑΝΑΠΗΡΙΑ ΙΔΙΟΥ</t>
  </si>
  <si>
    <t>ΑΝΑΠΗΡΙΑ ΓΟΝΕΩΝ</t>
  </si>
  <si>
    <t>ΔΗΜΟΣ ΓΟΝΕΩΝ</t>
  </si>
  <si>
    <t>ΑΝΑΠΗΡΙΑ ΑΔΕΛΦΩΝ</t>
  </si>
  <si>
    <t>ΔΗΜΟΣ ΑΔΕΛΦΩΝ</t>
  </si>
  <si>
    <t>ΣΥΝΟΛΟ ΜΟΡΙΩΝ ΑΝΕΞΑΡΤΗΤΩΣ ΔΗΜΟΥ</t>
  </si>
  <si>
    <t>ΣΥΝΟΛΟ ΜΟΡΙΩΝ ΣΤΟ ΔΗΜΟ ΠΑΤΡΕΩΝ</t>
  </si>
  <si>
    <t>ΣΥΝΟΛΟ ΜΟΡΙΩΝ ΣΤΟ ΔΗΜΟ ΑΙΓΙΑΛΕΙΑΣ</t>
  </si>
  <si>
    <t>ΣΥΝΟΛΟ ΜΟΡΙΩΝ ΣΤΟ ΔΗΜΟ ΔΥΤΙΚΗΣ ΑΧΑΪΑΣ</t>
  </si>
  <si>
    <t>ΣΥΝΟΛΟ ΜΟΡΙΩΝ ΣΤΟ ΔΗΜΟ ΕΡΥΜΑΝΘΟΥ</t>
  </si>
  <si>
    <t>ΣΥΝΟΛΟ ΜΟΡΙΩΝ ΣΤΟ ΔΗΜΟ ΚΑΛΑΒΡΥΤΩΝ</t>
  </si>
  <si>
    <t>ΕΙΔΙΚΗ ΚΑΤΗΓΟΡΙΑ</t>
  </si>
  <si>
    <t>ΠΕ70</t>
  </si>
  <si>
    <t>ΠΑΤΡΕΩN</t>
  </si>
  <si>
    <t>ΌΧΙ</t>
  </si>
  <si>
    <t>ΜΑΡΙΑ</t>
  </si>
  <si>
    <t>ΚΩΝΣΤΑΝΤΙΝΟΣ</t>
  </si>
  <si>
    <t>ΝΙΚΟΛΑΟΣ</t>
  </si>
  <si>
    <t>ΙΩΑΝΝΗΣ</t>
  </si>
  <si>
    <t>ΑΝΝΑ</t>
  </si>
  <si>
    <t>ΣΠΥΡΙΔΩΝ</t>
  </si>
  <si>
    <t>2ο ΔΗΜΟΤΙΚΟ ΣΧΟΛΕΙΟ ΚΑΤΩ ΑΧΑΪΑΣ</t>
  </si>
  <si>
    <t>16ο ΔΗΜΟΤΙΚΟ ΣΧΟΛΕΙΟ ΠΑΤΡΩΝ - ΚΩΣΤΗΣ ΠΑΛΑΜΑΣ</t>
  </si>
  <si>
    <t>ΑΙΚΑΤΕΡΙΝΗ</t>
  </si>
  <si>
    <t>ΣΟΦΙΑ</t>
  </si>
  <si>
    <t>ΑΓΓΕΛΟΣ</t>
  </si>
  <si>
    <t>17ο ΔΗΜΟΤΙΚΟ ΣΧΟΛΕΙΟ ΠΑΤΡΩΝ</t>
  </si>
  <si>
    <t>ΔΗΜΟΤΙΚΟ ΣΧΟΛΕΙΟ ΛΑΠΠΑ</t>
  </si>
  <si>
    <t>ΑΙΓΙΑΛΕΙΑΣ</t>
  </si>
  <si>
    <t>ΠΕ60</t>
  </si>
  <si>
    <t>ΠΕ06</t>
  </si>
  <si>
    <t>ΑΝΑΣΤΑΣΙΑ</t>
  </si>
  <si>
    <t>ΑΛΕΞΑΝΔΡΑ</t>
  </si>
  <si>
    <t>ΦΩΤΙΟΣ</t>
  </si>
  <si>
    <t>1ο ΔΗΜΟΤΙΚΟ ΣΧΟΛΕΙΟ ΠΑΤΡΩΝ</t>
  </si>
  <si>
    <t>15ο ΔΗΜΟΤΙΚΟ ΣΧΟΛΕΙΟ ΠΑΤΡΩΝ</t>
  </si>
  <si>
    <t>ΕΙΡΗΝΗ</t>
  </si>
  <si>
    <t>ΧΡΗΣΤΟΣ</t>
  </si>
  <si>
    <t>ΑΛΕΞΟΠΟΥΛΟΥ</t>
  </si>
  <si>
    <t>ΙΩΑΝΝΑ</t>
  </si>
  <si>
    <t>53ο ΔΗΜΟΤΙΚΟ ΣΧΟΛΕΙΟ ΠΑΤΡΩΝ - ΗΛΙΑΣ ΚΑΤΣΑΟΥΝΟΣ</t>
  </si>
  <si>
    <t>ΗΛΙΑΣ</t>
  </si>
  <si>
    <t>3ο ΝΗΠΙΑΓΩΓΕΙΟ ΠΑΤΡΩΝ</t>
  </si>
  <si>
    <t>ΟΙΚΟΝΟΜΟΠΟΥΛΟΥ</t>
  </si>
  <si>
    <t>2ο ΔΗΜΟΤΙΚΟ ΣΧΟΛΕΙΟ ΑΙΓΙΟΥ</t>
  </si>
  <si>
    <t>ΑΓΓΕΛΟΠΟΥΛΟΣ</t>
  </si>
  <si>
    <t>ΔΗΜΟΤΙΚΟ ΣΧΟΛΕΙΟ ΧΑΪΚΑΛΙΟΥ</t>
  </si>
  <si>
    <t>ΑΝΑΣΤΑΣΙΟΣ</t>
  </si>
  <si>
    <t>ΟΙΚΟΝΟΜΟΥ</t>
  </si>
  <si>
    <t>ΜΙΧΑΗΛ</t>
  </si>
  <si>
    <t>3ο ΔΗΜΟΤΙΚΟ ΣΧΟΛΕΙΟ ΑΙΓΙΟΥ</t>
  </si>
  <si>
    <t>3ο ΔΗΜΟΤΙΚΟ ΣΧΟΛΕΙΟ ΠΑΡΑΛΙΑΣ ΠΑΤΡΩΝ</t>
  </si>
  <si>
    <t>42ο ΔΗΜΟΤΙΚΟ ΣΧΟΛΕΙΟ ΠΑΤΡΩΝ</t>
  </si>
  <si>
    <t>ΑΡΓΥΡΩ</t>
  </si>
  <si>
    <t>ΔΗΜΗΤΡΑ</t>
  </si>
  <si>
    <t>ΕΥΑΓΓΕΛΟΣ</t>
  </si>
  <si>
    <t>*</t>
  </si>
  <si>
    <t>ΔΗΜΟΤΙΚΟ ΣΧΟΛΕΙΟ ΡΙΟΛΟΥ</t>
  </si>
  <si>
    <t>ΠΗΝΕΛΟΠΗ</t>
  </si>
  <si>
    <t>7ο ΔΗΜΟΤΙΚΟ ΣΧΟΛΕΙΟ ΠΑΤΡΑΣ</t>
  </si>
  <si>
    <t>ΦΩΤΑΚΟΠΟΥΛΟΥ</t>
  </si>
  <si>
    <t>ΕΠΙΣΗΜΑΝΣΕΙΣ</t>
  </si>
  <si>
    <t>ΕΤΗ ΑΝΑΓΩΓΗΣ</t>
  </si>
  <si>
    <t>ΜΗΝΕΣ ΑΝΑΓΩΓΗΣ</t>
  </si>
  <si>
    <t>ΕΤΗ ΥΠΟΛΟΓΙΣΜΟΥ</t>
  </si>
  <si>
    <t>ΜΟΡΙΑ ΑΠΌ ΠΡΟΫΠΗΡΕΣΙΑ</t>
  </si>
  <si>
    <t>ΝΙΩΤΗ</t>
  </si>
  <si>
    <t>ΨΙΚΑΚΟΥ</t>
  </si>
  <si>
    <t>ΣΤΑΥΡΙΔΗΣ</t>
  </si>
  <si>
    <t>ΠΑΥΛΟΣ</t>
  </si>
  <si>
    <t>ΣΤΑΜΑΤΗΣ</t>
  </si>
  <si>
    <t>ΜΥΡΟΥ</t>
  </si>
  <si>
    <t>ΜΕΝΕΛΑΟΣ</t>
  </si>
  <si>
    <t>ΦΡΑΝΤΖΗ</t>
  </si>
  <si>
    <t>ΓΚΛΕΤΟΥ</t>
  </si>
  <si>
    <t>ΤΖΑΝΗ</t>
  </si>
  <si>
    <t>ΣΤΑΥΡΟΠΟΥΛΟΥ</t>
  </si>
  <si>
    <t>ΔΑΣΚΑΛΟΙ</t>
  </si>
  <si>
    <t>ΒΟΥΡΛΑ</t>
  </si>
  <si>
    <t>ΦΙΤΣΙΑΛΟΥ</t>
  </si>
  <si>
    <t>ΤΣΙΟΥΡΗ</t>
  </si>
  <si>
    <t>ΖΑΧΑΡΩ</t>
  </si>
  <si>
    <t>ΝΑΠΟΛ</t>
  </si>
</sst>
</file>

<file path=xl/styles.xml><?xml version="1.0" encoding="utf-8"?>
<styleSheet xmlns="http://schemas.openxmlformats.org/spreadsheetml/2006/main">
  <numFmts count="1">
    <numFmt numFmtId="164" formatCode="#,##0.000"/>
  </numFmts>
  <fonts count="8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</font>
    <font>
      <sz val="10"/>
      <color rgb="FF000000"/>
      <name val="Calibri"/>
      <family val="2"/>
      <charset val="161"/>
    </font>
    <font>
      <sz val="11"/>
      <color rgb="FF000000"/>
      <name val="Arial"/>
      <family val="2"/>
      <charset val="161"/>
    </font>
    <font>
      <sz val="11"/>
      <color rgb="FF00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textRotation="90" wrapText="1"/>
    </xf>
    <xf numFmtId="0" fontId="1" fillId="0" borderId="0" xfId="0" applyFont="1" applyFill="1" applyAlignment="1">
      <alignment wrapText="1"/>
    </xf>
    <xf numFmtId="0" fontId="0" fillId="0" borderId="1" xfId="0" applyNumberFormat="1" applyFill="1" applyBorder="1"/>
    <xf numFmtId="0" fontId="5" fillId="0" borderId="1" xfId="0" applyNumberFormat="1" applyFont="1" applyFill="1" applyBorder="1"/>
    <xf numFmtId="0" fontId="0" fillId="0" borderId="1" xfId="0" applyFill="1" applyBorder="1"/>
    <xf numFmtId="0" fontId="0" fillId="0" borderId="0" xfId="0" applyFill="1"/>
    <xf numFmtId="0" fontId="4" fillId="0" borderId="2" xfId="0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horizontal="right" wrapText="1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1" fillId="0" borderId="0" xfId="0" applyNumberFormat="1" applyFont="1" applyFill="1" applyBorder="1"/>
    <xf numFmtId="0" fontId="0" fillId="0" borderId="0" xfId="0" applyFont="1" applyFill="1" applyAlignment="1"/>
    <xf numFmtId="0" fontId="1" fillId="0" borderId="1" xfId="0" applyNumberFormat="1" applyFont="1" applyFill="1" applyBorder="1"/>
    <xf numFmtId="0" fontId="2" fillId="0" borderId="3" xfId="0" applyFont="1" applyFill="1" applyBorder="1" applyAlignment="1">
      <alignment horizontal="left" vertical="center" textRotation="90" wrapText="1"/>
    </xf>
    <xf numFmtId="0" fontId="3" fillId="0" borderId="4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right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2"/>
  <sheetViews>
    <sheetView tabSelected="1" workbookViewId="0">
      <selection activeCell="L15" sqref="A15:XFD15"/>
    </sheetView>
  </sheetViews>
  <sheetFormatPr defaultRowHeight="15"/>
  <cols>
    <col min="1" max="1" width="5.85546875" style="8" customWidth="1"/>
    <col min="2" max="2" width="24" style="8" customWidth="1"/>
    <col min="3" max="3" width="20.7109375" style="8" customWidth="1"/>
    <col min="4" max="4" width="19.7109375" style="8" customWidth="1"/>
    <col min="5" max="5" width="35.5703125" style="8" customWidth="1"/>
    <col min="6" max="7" width="9.140625" style="8"/>
    <col min="8" max="8" width="13" style="8" customWidth="1"/>
    <col min="9" max="9" width="14.140625" style="8" customWidth="1"/>
    <col min="10" max="10" width="13.7109375" style="8" customWidth="1"/>
    <col min="11" max="11" width="13.5703125" style="12" customWidth="1"/>
    <col min="12" max="12" width="14.85546875" style="8" customWidth="1"/>
    <col min="13" max="13" width="9.140625" style="8"/>
    <col min="14" max="14" width="14.42578125" style="8" customWidth="1"/>
    <col min="15" max="15" width="14.140625" style="8" customWidth="1"/>
    <col min="16" max="16" width="15.140625" style="8" customWidth="1"/>
    <col min="17" max="17" width="18.28515625" style="8" customWidth="1"/>
    <col min="18" max="18" width="15" style="8" customWidth="1"/>
    <col min="19" max="19" width="15.28515625" style="8" customWidth="1"/>
    <col min="20" max="20" width="15.5703125" style="8" customWidth="1"/>
    <col min="21" max="21" width="17.28515625" style="8" customWidth="1"/>
    <col min="22" max="22" width="16.140625" style="8" customWidth="1"/>
    <col min="23" max="23" width="13.5703125" style="8" customWidth="1"/>
    <col min="24" max="24" width="14.7109375" style="8" customWidth="1"/>
    <col min="25" max="25" width="12.85546875" style="8" customWidth="1"/>
    <col min="26" max="26" width="14.5703125" style="15" customWidth="1"/>
    <col min="27" max="27" width="15.42578125" style="12" customWidth="1"/>
    <col min="28" max="28" width="15" style="8" customWidth="1"/>
    <col min="29" max="29" width="15.7109375" style="8" customWidth="1"/>
    <col min="30" max="30" width="13.85546875" style="8" customWidth="1"/>
    <col min="31" max="31" width="13.5703125" style="8" customWidth="1"/>
    <col min="32" max="32" width="12.7109375" style="8" customWidth="1"/>
    <col min="33" max="33" width="15.5703125" style="8" customWidth="1"/>
    <col min="34" max="34" width="5.7109375" style="14" hidden="1" customWidth="1"/>
    <col min="35" max="36" width="9.140625" style="14" hidden="1" customWidth="1"/>
    <col min="37" max="37" width="8.5703125" style="14" hidden="1" customWidth="1"/>
    <col min="38" max="16384" width="9.140625" style="8"/>
  </cols>
  <sheetData>
    <row r="1" spans="1:37" s="4" customFormat="1" ht="62.25" customHeight="1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14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2" t="s">
        <v>24</v>
      </c>
      <c r="AA1" s="2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80</v>
      </c>
      <c r="AH1" s="16" t="s">
        <v>81</v>
      </c>
      <c r="AI1" s="3" t="s">
        <v>82</v>
      </c>
      <c r="AJ1" s="3" t="s">
        <v>83</v>
      </c>
      <c r="AK1" s="3" t="s">
        <v>84</v>
      </c>
    </row>
    <row r="2" spans="1:37" ht="27" thickBot="1">
      <c r="A2" s="18">
        <v>1</v>
      </c>
      <c r="B2" s="19" t="s">
        <v>85</v>
      </c>
      <c r="C2" s="19" t="s">
        <v>73</v>
      </c>
      <c r="D2" s="19" t="s">
        <v>39</v>
      </c>
      <c r="E2" s="19" t="s">
        <v>59</v>
      </c>
      <c r="F2" s="18">
        <v>613027</v>
      </c>
      <c r="G2" s="19" t="s">
        <v>31</v>
      </c>
      <c r="H2" s="18">
        <v>15</v>
      </c>
      <c r="I2" s="18">
        <v>4</v>
      </c>
      <c r="J2" s="18">
        <v>26</v>
      </c>
      <c r="K2" s="5">
        <f t="shared" ref="K2:K17" si="0">AK2</f>
        <v>18.125</v>
      </c>
      <c r="L2" s="18">
        <v>4</v>
      </c>
      <c r="M2" s="18">
        <v>5</v>
      </c>
      <c r="N2" s="18">
        <v>4</v>
      </c>
      <c r="O2" s="19" t="s">
        <v>32</v>
      </c>
      <c r="P2" s="18">
        <v>10</v>
      </c>
      <c r="Q2" s="19" t="s">
        <v>32</v>
      </c>
      <c r="R2" s="18">
        <v>0</v>
      </c>
      <c r="S2" s="18">
        <v>0</v>
      </c>
      <c r="T2" s="18">
        <v>0</v>
      </c>
      <c r="U2" s="18">
        <v>0</v>
      </c>
      <c r="V2" s="18">
        <v>0</v>
      </c>
      <c r="W2" s="18">
        <v>0</v>
      </c>
      <c r="X2" s="18">
        <v>0</v>
      </c>
      <c r="Y2" s="18">
        <v>0</v>
      </c>
      <c r="Z2" s="6">
        <f t="shared" ref="Z2:Z17" si="1">K2+L2+M2+R2+U2</f>
        <v>27.125</v>
      </c>
      <c r="AA2" s="5">
        <f t="shared" ref="AA2:AA17" si="2">Z2 + IF(O2="ΠΑΤΡΕΩN",4,0) + IF(Q2="ΠΑΤΡΕΩN",10,0)+ IF(W2="ΠΑΤΡΕΩN",V2,0) + IF(Y2="ΠΑΤΡΕΩN",X2,0)+ IF(T2="ΠΑΤΡΕΩN",2,0)</f>
        <v>41.125</v>
      </c>
      <c r="AB2" s="7">
        <f t="shared" ref="AB2:AB17" si="3">Z2 + IF(O2="ΑΙΓΙΑΛΕΙΑΣ",4,0) + IF(Q2="ΑΙΓΙΑΛΕΙΑΣ",10,0)+ IF(W2="ΑΙΓΙΑΛΕΙΑΣ",V2,0) + IF(Y2="ΑΙΓΙΑΛΕΙΑΣ",X2,0)+ IF(T2="ΑΙΓΙΑΛΕΙΑΣ",2,0)</f>
        <v>27.125</v>
      </c>
      <c r="AC2" s="7">
        <f t="shared" ref="AC2:AC17" si="4">Z2 + IF(O2="ΔΥΤΙΚΗΣ ΑΧΑΪΑΣ",4,0) + IF(Q2="ΔΥΤΙΚΗΣ ΑΧΑΪΑΣ",10,0)+ IF(W2="ΔΥΤΙΚΗΣ ΑΧΑΪΑΣ",V2,0) + IF(Y2="ΔΥΤΙΚΗΣ ΑΧΑΪΑΣ",X2,0)+ IF(T2="ΔΥΤΙΚΗΣ ΑΧΑΪΑΣ",2,0)</f>
        <v>27.125</v>
      </c>
      <c r="AD2" s="7">
        <f t="shared" ref="AD2:AD17" si="5">Z2 + IF(O2="ΕΡΥΜΑΝΘΟΥ",4,0) + IF(Q2="ΕΡΥΜΑΝΘΟΥ",10,0)+ IF(W2="ΕΡΥΜΑΝΘΟΥ",V2,0) + IF(Y2="ΕΡΥΜΑΝΘΟΥ",X2,0)+ IF(T2="ΕΡΥΜΑΝΘΟΥ",2,0)</f>
        <v>27.125</v>
      </c>
      <c r="AE2" s="7">
        <f t="shared" ref="AE2:AE17" si="6">Z2 + IF(O2="ΚΑΛΑΒΡΥΤΩΝ",4,0) + IF(Q2="ΚΑΛΑΒΡΥΤΩΝ",10,0)+ IF(W2="ΚΑΛΑΒΡΥΤΩΝ",V2,0) + IF(Y2="ΚΑΛΑΒΡΥΤΩΝ",X2,0)+ IF(T2="ΚΑΛΑΒΡΥΤΩΝ",2,0)</f>
        <v>27.125</v>
      </c>
      <c r="AF2" s="19" t="s">
        <v>33</v>
      </c>
      <c r="AG2" s="7"/>
      <c r="AH2" s="17">
        <f t="shared" ref="AH2:AH17" si="7">H2</f>
        <v>15</v>
      </c>
      <c r="AI2" s="9">
        <f t="shared" ref="AI2:AI17" si="8">IF(J2&gt;14,I2+1,I2)</f>
        <v>5</v>
      </c>
      <c r="AJ2" s="10">
        <f t="shared" ref="AJ2:AJ17" si="9">AH2+AI2/12</f>
        <v>15.416666666666666</v>
      </c>
      <c r="AK2" s="11">
        <f t="shared" ref="AK2:AK17" si="10">TRUNC((IF(AJ2&gt;20,(AJ2-20)*2+10+15,(IF(AJ2&gt;10,(AJ2-10)*1.5+10,AJ2*1)))),3)</f>
        <v>18.125</v>
      </c>
    </row>
    <row r="3" spans="1:37" ht="15.75" thickBot="1">
      <c r="A3" s="18">
        <v>2</v>
      </c>
      <c r="B3" s="19" t="s">
        <v>62</v>
      </c>
      <c r="C3" s="19" t="s">
        <v>43</v>
      </c>
      <c r="D3" s="19" t="s">
        <v>35</v>
      </c>
      <c r="E3" s="19" t="s">
        <v>69</v>
      </c>
      <c r="F3" s="18">
        <v>605390</v>
      </c>
      <c r="G3" s="19" t="s">
        <v>31</v>
      </c>
      <c r="H3" s="18">
        <v>17</v>
      </c>
      <c r="I3" s="18">
        <v>6</v>
      </c>
      <c r="J3" s="18">
        <v>24</v>
      </c>
      <c r="K3" s="5">
        <f t="shared" si="0"/>
        <v>21.375</v>
      </c>
      <c r="L3" s="18">
        <v>4</v>
      </c>
      <c r="M3" s="18">
        <v>11</v>
      </c>
      <c r="N3" s="18">
        <v>4</v>
      </c>
      <c r="O3" s="19" t="s">
        <v>47</v>
      </c>
      <c r="P3" s="18">
        <v>10</v>
      </c>
      <c r="Q3" s="19" t="s">
        <v>47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6">
        <f t="shared" si="1"/>
        <v>36.375</v>
      </c>
      <c r="AA3" s="5">
        <f t="shared" si="2"/>
        <v>36.375</v>
      </c>
      <c r="AB3" s="7">
        <f t="shared" si="3"/>
        <v>50.375</v>
      </c>
      <c r="AC3" s="7">
        <f t="shared" si="4"/>
        <v>36.375</v>
      </c>
      <c r="AD3" s="7">
        <f t="shared" si="5"/>
        <v>36.375</v>
      </c>
      <c r="AE3" s="7">
        <f t="shared" si="6"/>
        <v>36.375</v>
      </c>
      <c r="AF3" s="19" t="s">
        <v>33</v>
      </c>
      <c r="AG3" s="7"/>
      <c r="AH3" s="17">
        <f t="shared" si="7"/>
        <v>17</v>
      </c>
      <c r="AI3" s="9">
        <f t="shared" si="8"/>
        <v>7</v>
      </c>
      <c r="AJ3" s="10">
        <f t="shared" si="9"/>
        <v>17.583333333333332</v>
      </c>
      <c r="AK3" s="11">
        <f t="shared" si="10"/>
        <v>21.375</v>
      </c>
    </row>
    <row r="4" spans="1:37" ht="15.75" thickBot="1">
      <c r="A4" s="18">
        <v>3</v>
      </c>
      <c r="B4" s="19" t="s">
        <v>57</v>
      </c>
      <c r="C4" s="19" t="s">
        <v>55</v>
      </c>
      <c r="D4" s="19" t="s">
        <v>35</v>
      </c>
      <c r="E4" s="19" t="s">
        <v>54</v>
      </c>
      <c r="F4" s="18">
        <v>607418</v>
      </c>
      <c r="G4" s="19" t="s">
        <v>31</v>
      </c>
      <c r="H4" s="18">
        <v>17</v>
      </c>
      <c r="I4" s="18">
        <v>3</v>
      </c>
      <c r="J4" s="18">
        <v>16</v>
      </c>
      <c r="K4" s="5">
        <f t="shared" si="0"/>
        <v>21</v>
      </c>
      <c r="L4" s="18">
        <v>4</v>
      </c>
      <c r="M4" s="18">
        <v>0</v>
      </c>
      <c r="N4" s="18">
        <v>4</v>
      </c>
      <c r="O4" s="19" t="s">
        <v>32</v>
      </c>
      <c r="P4" s="18">
        <v>0</v>
      </c>
      <c r="Q4" s="18">
        <v>0</v>
      </c>
      <c r="R4" s="18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8">
        <v>0</v>
      </c>
      <c r="Y4" s="18">
        <v>0</v>
      </c>
      <c r="Z4" s="6">
        <f t="shared" si="1"/>
        <v>25</v>
      </c>
      <c r="AA4" s="5">
        <f t="shared" si="2"/>
        <v>29</v>
      </c>
      <c r="AB4" s="7">
        <f t="shared" si="3"/>
        <v>25</v>
      </c>
      <c r="AC4" s="7">
        <f t="shared" si="4"/>
        <v>25</v>
      </c>
      <c r="AD4" s="7">
        <f t="shared" si="5"/>
        <v>25</v>
      </c>
      <c r="AE4" s="7">
        <f t="shared" si="6"/>
        <v>25</v>
      </c>
      <c r="AF4" s="19" t="s">
        <v>33</v>
      </c>
      <c r="AG4" s="7"/>
      <c r="AH4" s="17">
        <f t="shared" si="7"/>
        <v>17</v>
      </c>
      <c r="AI4" s="9">
        <f t="shared" si="8"/>
        <v>4</v>
      </c>
      <c r="AJ4" s="10">
        <f t="shared" si="9"/>
        <v>17.333333333333332</v>
      </c>
      <c r="AK4" s="11">
        <f t="shared" si="10"/>
        <v>21</v>
      </c>
    </row>
    <row r="5" spans="1:37" ht="15.75" thickBot="1">
      <c r="A5" s="18">
        <v>4</v>
      </c>
      <c r="B5" s="19" t="s">
        <v>86</v>
      </c>
      <c r="C5" s="19" t="s">
        <v>38</v>
      </c>
      <c r="D5" s="19" t="s">
        <v>36</v>
      </c>
      <c r="E5" s="19" t="s">
        <v>40</v>
      </c>
      <c r="F5" s="18">
        <v>609781</v>
      </c>
      <c r="G5" s="19" t="s">
        <v>49</v>
      </c>
      <c r="H5" s="18">
        <v>15</v>
      </c>
      <c r="I5" s="18">
        <v>4</v>
      </c>
      <c r="J5" s="18">
        <v>9</v>
      </c>
      <c r="K5" s="5">
        <f t="shared" si="0"/>
        <v>18</v>
      </c>
      <c r="L5" s="18">
        <v>4</v>
      </c>
      <c r="M5" s="20">
        <v>0</v>
      </c>
      <c r="N5" s="20">
        <v>0</v>
      </c>
      <c r="O5" s="20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6">
        <f t="shared" si="1"/>
        <v>22</v>
      </c>
      <c r="AA5" s="5">
        <f t="shared" si="2"/>
        <v>22</v>
      </c>
      <c r="AB5" s="7">
        <f t="shared" si="3"/>
        <v>22</v>
      </c>
      <c r="AC5" s="7">
        <f t="shared" si="4"/>
        <v>22</v>
      </c>
      <c r="AD5" s="7">
        <f t="shared" si="5"/>
        <v>22</v>
      </c>
      <c r="AE5" s="7">
        <f t="shared" si="6"/>
        <v>22</v>
      </c>
      <c r="AF5" s="19" t="s">
        <v>33</v>
      </c>
      <c r="AG5" s="7"/>
      <c r="AH5" s="17">
        <f t="shared" si="7"/>
        <v>15</v>
      </c>
      <c r="AI5" s="9">
        <f t="shared" si="8"/>
        <v>4</v>
      </c>
      <c r="AJ5" s="10">
        <f t="shared" si="9"/>
        <v>15.333333333333334</v>
      </c>
      <c r="AK5" s="11">
        <f t="shared" si="10"/>
        <v>18</v>
      </c>
    </row>
    <row r="6" spans="1:37" ht="15.75" thickBot="1">
      <c r="A6" s="18">
        <v>5</v>
      </c>
      <c r="B6" s="19" t="s">
        <v>87</v>
      </c>
      <c r="C6" s="19" t="s">
        <v>88</v>
      </c>
      <c r="D6" s="19" t="s">
        <v>74</v>
      </c>
      <c r="E6" s="19" t="s">
        <v>65</v>
      </c>
      <c r="F6" s="18">
        <v>617574</v>
      </c>
      <c r="G6" s="19" t="s">
        <v>31</v>
      </c>
      <c r="H6" s="18">
        <v>13</v>
      </c>
      <c r="I6" s="18">
        <v>7</v>
      </c>
      <c r="J6" s="18">
        <v>19</v>
      </c>
      <c r="K6" s="5">
        <f t="shared" si="0"/>
        <v>15.5</v>
      </c>
      <c r="L6" s="20">
        <v>4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6">
        <f t="shared" si="1"/>
        <v>19.5</v>
      </c>
      <c r="AA6" s="5">
        <f t="shared" si="2"/>
        <v>19.5</v>
      </c>
      <c r="AB6" s="7">
        <f t="shared" si="3"/>
        <v>19.5</v>
      </c>
      <c r="AC6" s="7">
        <f t="shared" si="4"/>
        <v>19.5</v>
      </c>
      <c r="AD6" s="7">
        <f t="shared" si="5"/>
        <v>19.5</v>
      </c>
      <c r="AE6" s="7">
        <f t="shared" si="6"/>
        <v>19.5</v>
      </c>
      <c r="AF6" s="19" t="s">
        <v>33</v>
      </c>
      <c r="AG6" s="7"/>
      <c r="AH6" s="17">
        <f t="shared" si="7"/>
        <v>13</v>
      </c>
      <c r="AI6" s="9">
        <f t="shared" si="8"/>
        <v>8</v>
      </c>
      <c r="AJ6" s="10">
        <f t="shared" si="9"/>
        <v>13.666666666666666</v>
      </c>
      <c r="AK6" s="11">
        <f t="shared" si="10"/>
        <v>15.5</v>
      </c>
    </row>
    <row r="7" spans="1:37" ht="15.75" thickBot="1">
      <c r="A7" s="18">
        <v>6</v>
      </c>
      <c r="B7" s="19" t="s">
        <v>67</v>
      </c>
      <c r="C7" s="19" t="s">
        <v>72</v>
      </c>
      <c r="D7" s="19" t="s">
        <v>89</v>
      </c>
      <c r="E7" s="19" t="s">
        <v>45</v>
      </c>
      <c r="F7" s="18">
        <v>565989</v>
      </c>
      <c r="G7" s="19" t="s">
        <v>31</v>
      </c>
      <c r="H7" s="18">
        <v>32</v>
      </c>
      <c r="I7" s="18">
        <v>6</v>
      </c>
      <c r="J7" s="18">
        <v>11</v>
      </c>
      <c r="K7" s="5">
        <f t="shared" si="0"/>
        <v>50</v>
      </c>
      <c r="L7" s="18">
        <v>4</v>
      </c>
      <c r="M7" s="20">
        <v>0</v>
      </c>
      <c r="N7" s="18">
        <v>4</v>
      </c>
      <c r="O7" s="19" t="s">
        <v>32</v>
      </c>
      <c r="P7" s="18">
        <v>10</v>
      </c>
      <c r="Q7" s="19" t="s">
        <v>32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6">
        <f t="shared" si="1"/>
        <v>54</v>
      </c>
      <c r="AA7" s="5">
        <f t="shared" si="2"/>
        <v>68</v>
      </c>
      <c r="AB7" s="7">
        <f t="shared" si="3"/>
        <v>54</v>
      </c>
      <c r="AC7" s="7">
        <f t="shared" si="4"/>
        <v>54</v>
      </c>
      <c r="AD7" s="7">
        <f t="shared" si="5"/>
        <v>54</v>
      </c>
      <c r="AE7" s="7">
        <f t="shared" si="6"/>
        <v>54</v>
      </c>
      <c r="AF7" s="19" t="s">
        <v>33</v>
      </c>
      <c r="AG7" s="7"/>
      <c r="AH7" s="17">
        <f t="shared" si="7"/>
        <v>32</v>
      </c>
      <c r="AI7" s="9">
        <f t="shared" si="8"/>
        <v>6</v>
      </c>
      <c r="AJ7" s="10">
        <f t="shared" si="9"/>
        <v>32.5</v>
      </c>
      <c r="AK7" s="11">
        <f t="shared" si="10"/>
        <v>50</v>
      </c>
    </row>
    <row r="8" spans="1:37" ht="15.75" thickBot="1">
      <c r="A8" s="18">
        <v>7</v>
      </c>
      <c r="B8" s="19" t="s">
        <v>79</v>
      </c>
      <c r="C8" s="19" t="s">
        <v>58</v>
      </c>
      <c r="D8" s="19" t="s">
        <v>60</v>
      </c>
      <c r="E8" s="19" t="s">
        <v>76</v>
      </c>
      <c r="F8" s="18">
        <v>700384</v>
      </c>
      <c r="G8" s="19" t="s">
        <v>31</v>
      </c>
      <c r="H8" s="18">
        <v>11</v>
      </c>
      <c r="I8" s="18">
        <v>7</v>
      </c>
      <c r="J8" s="18">
        <v>9</v>
      </c>
      <c r="K8" s="5">
        <f t="shared" si="0"/>
        <v>12.375</v>
      </c>
      <c r="L8" s="18">
        <v>0</v>
      </c>
      <c r="M8" s="18">
        <v>0</v>
      </c>
      <c r="N8" s="18">
        <v>4</v>
      </c>
      <c r="O8" s="19" t="s">
        <v>32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6">
        <f t="shared" si="1"/>
        <v>12.375</v>
      </c>
      <c r="AA8" s="5">
        <f t="shared" si="2"/>
        <v>16.375</v>
      </c>
      <c r="AB8" s="7">
        <f t="shared" si="3"/>
        <v>12.375</v>
      </c>
      <c r="AC8" s="7">
        <f t="shared" si="4"/>
        <v>12.375</v>
      </c>
      <c r="AD8" s="7">
        <f t="shared" si="5"/>
        <v>12.375</v>
      </c>
      <c r="AE8" s="7">
        <f t="shared" si="6"/>
        <v>12.375</v>
      </c>
      <c r="AF8" s="19" t="s">
        <v>33</v>
      </c>
      <c r="AG8" s="7"/>
      <c r="AH8" s="17">
        <f t="shared" si="7"/>
        <v>11</v>
      </c>
      <c r="AI8" s="9">
        <f t="shared" si="8"/>
        <v>7</v>
      </c>
      <c r="AJ8" s="10">
        <f t="shared" si="9"/>
        <v>11.583333333333334</v>
      </c>
      <c r="AK8" s="11">
        <f t="shared" si="10"/>
        <v>12.375</v>
      </c>
    </row>
    <row r="9" spans="1:37" ht="27" thickBot="1">
      <c r="A9" s="18">
        <v>8</v>
      </c>
      <c r="B9" s="19" t="s">
        <v>90</v>
      </c>
      <c r="C9" s="19" t="s">
        <v>50</v>
      </c>
      <c r="D9" s="19" t="s">
        <v>91</v>
      </c>
      <c r="E9" s="19" t="s">
        <v>41</v>
      </c>
      <c r="F9" s="18">
        <v>594671</v>
      </c>
      <c r="G9" s="19" t="s">
        <v>31</v>
      </c>
      <c r="H9" s="18">
        <v>21</v>
      </c>
      <c r="I9" s="18">
        <v>9</v>
      </c>
      <c r="J9" s="18">
        <v>21</v>
      </c>
      <c r="K9" s="5">
        <f t="shared" si="0"/>
        <v>28.666</v>
      </c>
      <c r="L9" s="18">
        <v>4</v>
      </c>
      <c r="M9" s="18">
        <v>11</v>
      </c>
      <c r="N9" s="18">
        <v>4</v>
      </c>
      <c r="O9" s="19" t="s">
        <v>32</v>
      </c>
      <c r="P9" s="18">
        <v>10</v>
      </c>
      <c r="Q9" s="19" t="s">
        <v>32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6">
        <f t="shared" si="1"/>
        <v>43.665999999999997</v>
      </c>
      <c r="AA9" s="5">
        <f t="shared" si="2"/>
        <v>57.665999999999997</v>
      </c>
      <c r="AB9" s="7">
        <f t="shared" si="3"/>
        <v>43.665999999999997</v>
      </c>
      <c r="AC9" s="7">
        <f t="shared" si="4"/>
        <v>43.665999999999997</v>
      </c>
      <c r="AD9" s="7">
        <f t="shared" si="5"/>
        <v>43.665999999999997</v>
      </c>
      <c r="AE9" s="7">
        <f t="shared" si="6"/>
        <v>43.665999999999997</v>
      </c>
      <c r="AF9" s="19" t="s">
        <v>33</v>
      </c>
      <c r="AG9" s="7"/>
      <c r="AH9" s="17">
        <f t="shared" si="7"/>
        <v>21</v>
      </c>
      <c r="AI9" s="9">
        <f t="shared" si="8"/>
        <v>10</v>
      </c>
      <c r="AJ9" s="10">
        <f t="shared" si="9"/>
        <v>21.833333333333332</v>
      </c>
      <c r="AK9" s="11">
        <f t="shared" si="10"/>
        <v>28.666</v>
      </c>
    </row>
    <row r="10" spans="1:37" ht="15.75" thickBot="1">
      <c r="A10" s="18">
        <v>9</v>
      </c>
      <c r="B10" s="19" t="s">
        <v>64</v>
      </c>
      <c r="C10" s="19" t="s">
        <v>37</v>
      </c>
      <c r="D10" s="19" t="s">
        <v>44</v>
      </c>
      <c r="E10" s="19" t="s">
        <v>53</v>
      </c>
      <c r="F10" s="18">
        <v>588724</v>
      </c>
      <c r="G10" s="19" t="s">
        <v>31</v>
      </c>
      <c r="H10" s="18">
        <v>23</v>
      </c>
      <c r="I10" s="18">
        <v>2</v>
      </c>
      <c r="J10" s="18">
        <v>5</v>
      </c>
      <c r="K10" s="5">
        <f t="shared" si="0"/>
        <v>31.332999999999998</v>
      </c>
      <c r="L10" s="18">
        <v>4</v>
      </c>
      <c r="M10" s="18">
        <v>5</v>
      </c>
      <c r="N10" s="18">
        <v>4</v>
      </c>
      <c r="O10" s="19" t="s">
        <v>32</v>
      </c>
      <c r="P10" s="18">
        <v>10</v>
      </c>
      <c r="Q10" s="19" t="s">
        <v>32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6">
        <f t="shared" si="1"/>
        <v>40.332999999999998</v>
      </c>
      <c r="AA10" s="5">
        <f t="shared" si="2"/>
        <v>54.332999999999998</v>
      </c>
      <c r="AB10" s="7">
        <f t="shared" si="3"/>
        <v>40.332999999999998</v>
      </c>
      <c r="AC10" s="7">
        <f t="shared" si="4"/>
        <v>40.332999999999998</v>
      </c>
      <c r="AD10" s="7">
        <f t="shared" si="5"/>
        <v>40.332999999999998</v>
      </c>
      <c r="AE10" s="7">
        <f t="shared" si="6"/>
        <v>40.332999999999998</v>
      </c>
      <c r="AF10" s="19" t="s">
        <v>33</v>
      </c>
      <c r="AG10" s="7"/>
      <c r="AH10" s="17">
        <f t="shared" si="7"/>
        <v>23</v>
      </c>
      <c r="AI10" s="9">
        <f t="shared" si="8"/>
        <v>2</v>
      </c>
      <c r="AJ10" s="10">
        <f t="shared" si="9"/>
        <v>23.166666666666668</v>
      </c>
      <c r="AK10" s="11">
        <f t="shared" si="10"/>
        <v>31.332999999999998</v>
      </c>
    </row>
    <row r="11" spans="1:37" ht="15.75" thickBot="1">
      <c r="A11" s="18">
        <v>10</v>
      </c>
      <c r="B11" s="19" t="s">
        <v>92</v>
      </c>
      <c r="C11" s="19" t="s">
        <v>77</v>
      </c>
      <c r="D11" s="19" t="s">
        <v>35</v>
      </c>
      <c r="E11" s="19" t="s">
        <v>78</v>
      </c>
      <c r="F11" s="18">
        <v>600341</v>
      </c>
      <c r="G11" s="19" t="s">
        <v>31</v>
      </c>
      <c r="H11" s="18">
        <v>22</v>
      </c>
      <c r="I11" s="18">
        <v>3</v>
      </c>
      <c r="J11" s="18">
        <v>23</v>
      </c>
      <c r="K11" s="5">
        <f t="shared" si="0"/>
        <v>29.666</v>
      </c>
      <c r="L11" s="18"/>
      <c r="M11" s="18">
        <v>0</v>
      </c>
      <c r="N11" s="18"/>
      <c r="O11" s="19"/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6">
        <f t="shared" si="1"/>
        <v>29.666</v>
      </c>
      <c r="AA11" s="5">
        <f t="shared" si="2"/>
        <v>29.666</v>
      </c>
      <c r="AB11" s="7">
        <f t="shared" si="3"/>
        <v>29.666</v>
      </c>
      <c r="AC11" s="7">
        <f t="shared" si="4"/>
        <v>29.666</v>
      </c>
      <c r="AD11" s="7">
        <f t="shared" si="5"/>
        <v>29.666</v>
      </c>
      <c r="AE11" s="7">
        <f t="shared" si="6"/>
        <v>29.666</v>
      </c>
      <c r="AF11" s="19" t="s">
        <v>33</v>
      </c>
      <c r="AG11" s="7" t="s">
        <v>75</v>
      </c>
      <c r="AH11" s="17">
        <f t="shared" si="7"/>
        <v>22</v>
      </c>
      <c r="AI11" s="9">
        <f t="shared" si="8"/>
        <v>4</v>
      </c>
      <c r="AJ11" s="10">
        <f t="shared" si="9"/>
        <v>22.333333333333332</v>
      </c>
      <c r="AK11" s="11">
        <f t="shared" si="10"/>
        <v>29.666</v>
      </c>
    </row>
    <row r="12" spans="1:37" ht="15.75" thickBot="1">
      <c r="A12" s="18">
        <v>11</v>
      </c>
      <c r="B12" s="19" t="s">
        <v>93</v>
      </c>
      <c r="C12" s="19" t="s">
        <v>58</v>
      </c>
      <c r="D12" s="19" t="s">
        <v>66</v>
      </c>
      <c r="E12" s="19" t="s">
        <v>61</v>
      </c>
      <c r="F12" s="18">
        <v>597300</v>
      </c>
      <c r="G12" s="19" t="s">
        <v>48</v>
      </c>
      <c r="H12" s="18">
        <v>18</v>
      </c>
      <c r="I12" s="18">
        <v>9</v>
      </c>
      <c r="J12" s="18">
        <v>6</v>
      </c>
      <c r="K12" s="5">
        <f t="shared" si="0"/>
        <v>23.125</v>
      </c>
      <c r="L12" s="18">
        <v>4</v>
      </c>
      <c r="M12" s="20">
        <v>5</v>
      </c>
      <c r="N12" s="18">
        <v>4</v>
      </c>
      <c r="O12" s="19" t="s">
        <v>32</v>
      </c>
      <c r="P12" s="18">
        <v>10</v>
      </c>
      <c r="Q12" s="19" t="s">
        <v>32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6">
        <f t="shared" si="1"/>
        <v>32.125</v>
      </c>
      <c r="AA12" s="5">
        <f t="shared" si="2"/>
        <v>46.125</v>
      </c>
      <c r="AB12" s="7">
        <f t="shared" si="3"/>
        <v>32.125</v>
      </c>
      <c r="AC12" s="7">
        <f t="shared" si="4"/>
        <v>32.125</v>
      </c>
      <c r="AD12" s="7">
        <f t="shared" si="5"/>
        <v>32.125</v>
      </c>
      <c r="AE12" s="7">
        <f t="shared" si="6"/>
        <v>32.125</v>
      </c>
      <c r="AF12" s="19" t="s">
        <v>33</v>
      </c>
      <c r="AG12" s="7"/>
      <c r="AH12" s="17">
        <f t="shared" si="7"/>
        <v>18</v>
      </c>
      <c r="AI12" s="9">
        <f t="shared" si="8"/>
        <v>9</v>
      </c>
      <c r="AJ12" s="10">
        <f t="shared" si="9"/>
        <v>18.75</v>
      </c>
      <c r="AK12" s="11">
        <f t="shared" si="10"/>
        <v>23.125</v>
      </c>
    </row>
    <row r="13" spans="1:37" ht="15.75" thickBot="1">
      <c r="A13" s="18">
        <v>12</v>
      </c>
      <c r="B13" s="19" t="s">
        <v>94</v>
      </c>
      <c r="C13" s="19" t="s">
        <v>51</v>
      </c>
      <c r="D13" s="19" t="s">
        <v>56</v>
      </c>
      <c r="E13" s="19" t="s">
        <v>70</v>
      </c>
      <c r="F13" s="18">
        <v>586528</v>
      </c>
      <c r="G13" s="19" t="s">
        <v>31</v>
      </c>
      <c r="H13" s="18">
        <v>23</v>
      </c>
      <c r="I13" s="18">
        <v>3</v>
      </c>
      <c r="J13" s="18">
        <v>18</v>
      </c>
      <c r="K13" s="5">
        <f t="shared" si="0"/>
        <v>31.666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6">
        <f t="shared" si="1"/>
        <v>31.666</v>
      </c>
      <c r="AA13" s="5">
        <f t="shared" si="2"/>
        <v>31.666</v>
      </c>
      <c r="AB13" s="7">
        <f t="shared" si="3"/>
        <v>31.666</v>
      </c>
      <c r="AC13" s="7">
        <f t="shared" si="4"/>
        <v>31.666</v>
      </c>
      <c r="AD13" s="7">
        <f t="shared" si="5"/>
        <v>31.666</v>
      </c>
      <c r="AE13" s="7">
        <f t="shared" si="6"/>
        <v>31.666</v>
      </c>
      <c r="AF13" s="19" t="s">
        <v>33</v>
      </c>
      <c r="AG13" s="7"/>
      <c r="AH13" s="17">
        <f t="shared" si="7"/>
        <v>23</v>
      </c>
      <c r="AI13" s="9">
        <f t="shared" si="8"/>
        <v>4</v>
      </c>
      <c r="AJ13" s="10">
        <f t="shared" si="9"/>
        <v>23.333333333333332</v>
      </c>
      <c r="AK13" s="11">
        <f t="shared" si="10"/>
        <v>31.666</v>
      </c>
    </row>
    <row r="14" spans="1:37" ht="15.75" thickBot="1">
      <c r="A14" s="18">
        <v>13</v>
      </c>
      <c r="B14" s="19" t="s">
        <v>95</v>
      </c>
      <c r="C14" s="19" t="s">
        <v>34</v>
      </c>
      <c r="D14" s="19" t="s">
        <v>37</v>
      </c>
      <c r="E14" s="19" t="s">
        <v>63</v>
      </c>
      <c r="F14" s="18">
        <v>620950</v>
      </c>
      <c r="G14" s="19" t="s">
        <v>96</v>
      </c>
      <c r="H14" s="18">
        <v>12</v>
      </c>
      <c r="I14" s="18">
        <v>6</v>
      </c>
      <c r="J14" s="18">
        <v>22</v>
      </c>
      <c r="K14" s="5">
        <f t="shared" si="0"/>
        <v>13.875</v>
      </c>
      <c r="L14" s="18">
        <v>4</v>
      </c>
      <c r="M14" s="18">
        <v>0</v>
      </c>
      <c r="N14" s="18">
        <v>4</v>
      </c>
      <c r="O14" s="19" t="s">
        <v>47</v>
      </c>
      <c r="P14" s="18"/>
      <c r="Q14" s="19"/>
      <c r="R14" s="18">
        <v>0</v>
      </c>
      <c r="S14" s="18">
        <v>0</v>
      </c>
      <c r="T14" s="18">
        <v>0</v>
      </c>
      <c r="U14" s="18">
        <v>0</v>
      </c>
      <c r="V14" s="18"/>
      <c r="W14" s="19"/>
      <c r="X14" s="18">
        <v>0</v>
      </c>
      <c r="Y14" s="19"/>
      <c r="Z14" s="6">
        <f t="shared" si="1"/>
        <v>17.875</v>
      </c>
      <c r="AA14" s="5">
        <f t="shared" si="2"/>
        <v>17.875</v>
      </c>
      <c r="AB14" s="7">
        <f t="shared" si="3"/>
        <v>21.875</v>
      </c>
      <c r="AC14" s="7">
        <f t="shared" si="4"/>
        <v>17.875</v>
      </c>
      <c r="AD14" s="7">
        <f t="shared" si="5"/>
        <v>17.875</v>
      </c>
      <c r="AE14" s="7">
        <f t="shared" si="6"/>
        <v>17.875</v>
      </c>
      <c r="AF14" s="19" t="s">
        <v>33</v>
      </c>
      <c r="AG14" s="7" t="s">
        <v>75</v>
      </c>
      <c r="AH14" s="17">
        <f t="shared" si="7"/>
        <v>12</v>
      </c>
      <c r="AI14" s="9">
        <f t="shared" si="8"/>
        <v>7</v>
      </c>
      <c r="AJ14" s="10">
        <f t="shared" si="9"/>
        <v>12.583333333333334</v>
      </c>
      <c r="AK14" s="11">
        <f t="shared" si="10"/>
        <v>13.875</v>
      </c>
    </row>
    <row r="15" spans="1:37" ht="15.75" thickBot="1">
      <c r="A15" s="18">
        <v>14</v>
      </c>
      <c r="B15" s="19" t="s">
        <v>97</v>
      </c>
      <c r="C15" s="19" t="s">
        <v>34</v>
      </c>
      <c r="D15" s="19" t="s">
        <v>52</v>
      </c>
      <c r="E15" s="19" t="s">
        <v>71</v>
      </c>
      <c r="F15" s="18">
        <v>575503</v>
      </c>
      <c r="G15" s="19" t="s">
        <v>31</v>
      </c>
      <c r="H15" s="18">
        <v>26</v>
      </c>
      <c r="I15" s="18">
        <v>8</v>
      </c>
      <c r="J15" s="18">
        <v>27</v>
      </c>
      <c r="K15" s="5">
        <f t="shared" si="0"/>
        <v>38.5</v>
      </c>
      <c r="L15" s="18">
        <v>4</v>
      </c>
      <c r="M15" s="18">
        <v>11</v>
      </c>
      <c r="N15" s="18">
        <v>4</v>
      </c>
      <c r="O15" s="19" t="s">
        <v>32</v>
      </c>
      <c r="P15" s="18">
        <v>10</v>
      </c>
      <c r="Q15" s="19" t="s">
        <v>32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6">
        <f t="shared" si="1"/>
        <v>53.5</v>
      </c>
      <c r="AA15" s="5">
        <f t="shared" si="2"/>
        <v>67.5</v>
      </c>
      <c r="AB15" s="7">
        <f t="shared" si="3"/>
        <v>53.5</v>
      </c>
      <c r="AC15" s="7">
        <f t="shared" si="4"/>
        <v>53.5</v>
      </c>
      <c r="AD15" s="7">
        <f t="shared" si="5"/>
        <v>53.5</v>
      </c>
      <c r="AE15" s="7">
        <f t="shared" si="6"/>
        <v>53.5</v>
      </c>
      <c r="AF15" s="19" t="s">
        <v>33</v>
      </c>
      <c r="AG15" s="7"/>
      <c r="AH15" s="17">
        <f t="shared" si="7"/>
        <v>26</v>
      </c>
      <c r="AI15" s="9">
        <f t="shared" si="8"/>
        <v>9</v>
      </c>
      <c r="AJ15" s="10">
        <f t="shared" si="9"/>
        <v>26.75</v>
      </c>
      <c r="AK15" s="11">
        <f t="shared" si="10"/>
        <v>38.5</v>
      </c>
    </row>
    <row r="16" spans="1:37" ht="15.75" thickBot="1">
      <c r="A16" s="18">
        <v>15</v>
      </c>
      <c r="B16" s="19" t="s">
        <v>98</v>
      </c>
      <c r="C16" s="19" t="s">
        <v>42</v>
      </c>
      <c r="D16" s="19" t="s">
        <v>68</v>
      </c>
      <c r="E16" s="19" t="s">
        <v>63</v>
      </c>
      <c r="F16" s="18">
        <v>578735</v>
      </c>
      <c r="G16" s="19" t="s">
        <v>31</v>
      </c>
      <c r="H16" s="18">
        <v>28</v>
      </c>
      <c r="I16" s="18">
        <v>7</v>
      </c>
      <c r="J16" s="18">
        <v>29</v>
      </c>
      <c r="K16" s="5">
        <f t="shared" si="0"/>
        <v>42.332999999999998</v>
      </c>
      <c r="L16" s="18"/>
      <c r="M16" s="18"/>
      <c r="N16" s="18"/>
      <c r="O16" s="19"/>
      <c r="P16" s="18"/>
      <c r="Q16" s="19"/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6">
        <f t="shared" si="1"/>
        <v>42.332999999999998</v>
      </c>
      <c r="AA16" s="5">
        <f t="shared" si="2"/>
        <v>42.332999999999998</v>
      </c>
      <c r="AB16" s="7">
        <f t="shared" si="3"/>
        <v>42.332999999999998</v>
      </c>
      <c r="AC16" s="7">
        <f t="shared" si="4"/>
        <v>42.332999999999998</v>
      </c>
      <c r="AD16" s="7">
        <f t="shared" si="5"/>
        <v>42.332999999999998</v>
      </c>
      <c r="AE16" s="7">
        <f t="shared" si="6"/>
        <v>42.332999999999998</v>
      </c>
      <c r="AF16" s="19" t="s">
        <v>33</v>
      </c>
      <c r="AG16" s="7" t="s">
        <v>75</v>
      </c>
      <c r="AH16" s="17">
        <f t="shared" si="7"/>
        <v>28</v>
      </c>
      <c r="AI16" s="9">
        <f t="shared" si="8"/>
        <v>8</v>
      </c>
      <c r="AJ16" s="10">
        <f t="shared" si="9"/>
        <v>28.666666666666668</v>
      </c>
      <c r="AK16" s="11">
        <f t="shared" si="10"/>
        <v>42.332999999999998</v>
      </c>
    </row>
    <row r="17" spans="1:37" ht="15.75" thickBot="1">
      <c r="A17" s="18">
        <v>16</v>
      </c>
      <c r="B17" s="19" t="s">
        <v>99</v>
      </c>
      <c r="C17" s="19" t="s">
        <v>100</v>
      </c>
      <c r="D17" s="19" t="s">
        <v>101</v>
      </c>
      <c r="E17" s="19" t="s">
        <v>46</v>
      </c>
      <c r="F17" s="18">
        <v>601734</v>
      </c>
      <c r="G17" s="19" t="s">
        <v>31</v>
      </c>
      <c r="H17" s="18">
        <v>18</v>
      </c>
      <c r="I17" s="18">
        <v>9</v>
      </c>
      <c r="J17" s="18">
        <v>20</v>
      </c>
      <c r="K17" s="5">
        <f t="shared" si="0"/>
        <v>23.25</v>
      </c>
      <c r="L17" s="18">
        <v>4</v>
      </c>
      <c r="M17" s="18">
        <v>19</v>
      </c>
      <c r="N17" s="18">
        <v>4</v>
      </c>
      <c r="O17" s="19" t="s">
        <v>32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6">
        <f t="shared" si="1"/>
        <v>46.25</v>
      </c>
      <c r="AA17" s="5">
        <f t="shared" si="2"/>
        <v>50.25</v>
      </c>
      <c r="AB17" s="7">
        <f t="shared" si="3"/>
        <v>46.25</v>
      </c>
      <c r="AC17" s="7">
        <f t="shared" si="4"/>
        <v>46.25</v>
      </c>
      <c r="AD17" s="7">
        <f t="shared" si="5"/>
        <v>46.25</v>
      </c>
      <c r="AE17" s="7">
        <f t="shared" si="6"/>
        <v>46.25</v>
      </c>
      <c r="AF17" s="19" t="s">
        <v>33</v>
      </c>
      <c r="AG17" s="7"/>
      <c r="AH17" s="17">
        <f t="shared" si="7"/>
        <v>18</v>
      </c>
      <c r="AI17" s="9">
        <f t="shared" si="8"/>
        <v>10</v>
      </c>
      <c r="AJ17" s="10">
        <f t="shared" si="9"/>
        <v>18.833333333333332</v>
      </c>
      <c r="AK17" s="11">
        <f t="shared" si="10"/>
        <v>23.25</v>
      </c>
    </row>
    <row r="18" spans="1:37">
      <c r="Z18" s="13"/>
    </row>
    <row r="19" spans="1:37">
      <c r="Z19" s="13"/>
    </row>
    <row r="20" spans="1:37">
      <c r="Z20" s="13"/>
    </row>
    <row r="21" spans="1:37">
      <c r="Z21" s="13"/>
    </row>
    <row r="22" spans="1:37">
      <c r="Z22" s="13"/>
    </row>
    <row r="23" spans="1:37">
      <c r="Z23" s="13"/>
    </row>
    <row r="24" spans="1:37">
      <c r="Z24" s="13"/>
    </row>
    <row r="25" spans="1:37">
      <c r="Z25" s="13"/>
    </row>
    <row r="26" spans="1:37">
      <c r="Z26" s="13"/>
    </row>
    <row r="27" spans="1:37">
      <c r="Z27" s="13"/>
    </row>
    <row r="28" spans="1:37">
      <c r="Z28" s="13"/>
    </row>
    <row r="29" spans="1:37">
      <c r="Z29" s="13"/>
    </row>
    <row r="30" spans="1:37">
      <c r="Z30" s="13"/>
    </row>
    <row r="31" spans="1:37">
      <c r="Z31" s="13"/>
    </row>
    <row r="32" spans="1:37">
      <c r="Z32" s="13"/>
    </row>
  </sheetData>
  <sortState ref="A2:AG431">
    <sortCondition ref="G2:G431"/>
    <sortCondition descending="1" ref="Z2:Z43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ΘΕΟΔΟΥΛΑ ΓΙΑΝΝΑΚΟΥΔΗ</cp:lastModifiedBy>
  <dcterms:created xsi:type="dcterms:W3CDTF">2020-08-21T12:06:49Z</dcterms:created>
  <dcterms:modified xsi:type="dcterms:W3CDTF">2020-08-24T12:18:27Z</dcterms:modified>
</cp:coreProperties>
</file>